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E:\Studium\Podmínky přijímacího řízení na FSE UJEP 2025-26\"/>
    </mc:Choice>
  </mc:AlternateContent>
  <xr:revisionPtr revIDLastSave="0" documentId="13_ncr:1_{2DD13812-F614-4EA3-809B-A4A3FFCAE073}" xr6:coauthVersionLast="47" xr6:coauthVersionMax="47" xr10:uidLastSave="{00000000-0000-0000-0000-000000000000}"/>
  <workbookProtection workbookAlgorithmName="SHA-512" workbookHashValue="YEnCTcz75OM56xMO7cFbggJXpjuF7WioOxzW+Q7k7CHaRg9GMdfUoDaQV8F1OJXfN+8O2xW9XaRVFsCtagjYYQ==" workbookSaltValue="VfOLgDdmHITBVy41QFC/3A==" workbookSpinCount="100000" lockStructure="1"/>
  <bookViews>
    <workbookView xWindow="-120" yWindow="-120" windowWidth="19440" windowHeight="15000" xr2:uid="{E8F24D22-A443-4A9C-A54B-972D8519F19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1" l="1"/>
  <c r="B16" i="1"/>
  <c r="C20" i="1"/>
  <c r="E20" i="1" s="1"/>
  <c r="C23" i="1"/>
  <c r="C35" i="1"/>
  <c r="C31" i="1"/>
  <c r="C27" i="1"/>
  <c r="C37" i="1"/>
  <c r="C36" i="1"/>
  <c r="C33" i="1"/>
  <c r="C32" i="1"/>
  <c r="C29" i="1"/>
  <c r="C28" i="1"/>
  <c r="C25" i="1"/>
  <c r="C24" i="1"/>
  <c r="B41" i="1"/>
  <c r="E40" i="1"/>
  <c r="E38" i="1"/>
  <c r="C22" i="1"/>
  <c r="C21" i="1"/>
  <c r="E32" i="1" l="1"/>
  <c r="E37" i="1"/>
  <c r="E31" i="1"/>
  <c r="E33" i="1"/>
  <c r="E35" i="1"/>
  <c r="E36" i="1"/>
  <c r="E29" i="1"/>
  <c r="E28" i="1"/>
  <c r="E27" i="1"/>
  <c r="E22" i="1"/>
  <c r="E25" i="1"/>
  <c r="E24" i="1"/>
  <c r="E21" i="1"/>
  <c r="E23" i="1"/>
  <c r="E42" i="1" l="1"/>
</calcChain>
</file>

<file path=xl/sharedStrings.xml><?xml version="1.0" encoding="utf-8"?>
<sst xmlns="http://schemas.openxmlformats.org/spreadsheetml/2006/main" count="66" uniqueCount="42">
  <si>
    <t>PORTFOLIO UCHAZEČKY/UCHAZEČE</t>
  </si>
  <si>
    <r>
      <t xml:space="preserve">Bakalářský studijní program </t>
    </r>
    <r>
      <rPr>
        <b/>
        <u/>
        <sz val="14"/>
        <color theme="1"/>
        <rFont val="Calibri"/>
        <family val="2"/>
        <charset val="238"/>
        <scheme val="minor"/>
      </rPr>
      <t>Ekonomika a management</t>
    </r>
  </si>
  <si>
    <t>1,51 – 1,80</t>
  </si>
  <si>
    <t>1,81 – 2,00</t>
  </si>
  <si>
    <t>2,01 – 2,50</t>
  </si>
  <si>
    <t>2,51 – 3,00</t>
  </si>
  <si>
    <t>3,01 – 3,50</t>
  </si>
  <si>
    <t>3,51 – 4,00</t>
  </si>
  <si>
    <t>průměr SŠ</t>
  </si>
  <si>
    <t>1,00 - 1,20</t>
  </si>
  <si>
    <t>1,21 - 1,50</t>
  </si>
  <si>
    <t>vyberte</t>
  </si>
  <si>
    <t>4,01 – 5,00</t>
  </si>
  <si>
    <t>prospěch v rámci maturitní zkoušky</t>
  </si>
  <si>
    <t>prospěch ve 3 pololetích SŠ (1. a 2. pololetí předposledního ročníku a 1. pololetí posledního ročníku)</t>
  </si>
  <si>
    <t>předmět</t>
  </si>
  <si>
    <t>jazyky</t>
  </si>
  <si>
    <t>B2 a vyšší</t>
  </si>
  <si>
    <t>B1</t>
  </si>
  <si>
    <t>ne</t>
  </si>
  <si>
    <t>ano</t>
  </si>
  <si>
    <t>soutěž,školení</t>
  </si>
  <si>
    <t>BODŮ CELKEM</t>
  </si>
  <si>
    <t>POLOŽKA</t>
  </si>
  <si>
    <t>VÝBĚR ODPOVĚDI</t>
  </si>
  <si>
    <t>BODY</t>
  </si>
  <si>
    <t>1. Studijní průměr</t>
  </si>
  <si>
    <t>2. Matematika</t>
  </si>
  <si>
    <t>3. Cizí jazyk</t>
  </si>
  <si>
    <t>4. Další předmět z matematiky</t>
  </si>
  <si>
    <t>5. Ekonomický předmět</t>
  </si>
  <si>
    <t>(tzv. rozšířená matematika, např. statistika, deskriptivní geometrie apod.)</t>
  </si>
  <si>
    <t>6. Jazykový certifikát (nad rámec maturitní zkoušky) na úrovni B1, B2 a vyšší</t>
  </si>
  <si>
    <t>(např. ekonomie, účetnictví, marketing, podniková ekonomika apod.)</t>
  </si>
  <si>
    <t>nevyučováno/neabsolvováno</t>
  </si>
  <si>
    <t>V RÁMCI 1. AŽ 5. POLOŽKY SE BUDE VYPLŇOVAT:</t>
  </si>
  <si>
    <t>7. Odborná soutěž nebo odborné školení v oblasti odpovídající studijnímu programu</t>
  </si>
  <si>
    <t>JMÉNO A PŘÍJMENÍ</t>
  </si>
  <si>
    <t>Doplňte:</t>
  </si>
  <si>
    <t xml:space="preserve">   </t>
  </si>
  <si>
    <t>Doplňte cizí jazyk dle doloženého vysvědčení:</t>
  </si>
  <si>
    <t>Doplňte název předmětu dle doloženého vysvědčení: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</si>
</sst>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4"/>
      <color theme="1"/>
      <name val="Calibri"/>
      <family val="2"/>
      <charset val="238"/>
      <scheme val="minor"/>
    </font>
    <font>
      <b/>
      <u/>
      <sz val="14"/>
      <color theme="1"/>
      <name val="Calibri"/>
      <family val="2"/>
      <charset val="238"/>
      <scheme val="minor"/>
    </font>
    <font>
      <sz val="11"/>
      <color rgb="FFFF0000"/>
      <name val="Calibri"/>
      <family val="2"/>
      <charset val="238"/>
      <scheme val="minor"/>
    </font>
    <font>
      <b/>
      <sz val="12"/>
      <color theme="1"/>
      <name val="Calibri"/>
      <family val="2"/>
      <charset val="238"/>
      <scheme val="minor"/>
    </font>
    <font>
      <sz val="12"/>
      <color theme="1"/>
      <name val="Calibri"/>
      <family val="2"/>
      <charset val="238"/>
      <scheme val="minor"/>
    </font>
    <font>
      <sz val="12"/>
      <color rgb="FFFF0000"/>
      <name val="Calibri"/>
      <family val="2"/>
      <charset val="238"/>
      <scheme val="minor"/>
    </font>
    <font>
      <b/>
      <sz val="12"/>
      <color rgb="FFFF0000"/>
      <name val="Calibri"/>
      <family val="2"/>
      <charset val="23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s>
  <cellStyleXfs count="1">
    <xf numFmtId="0" fontId="0" fillId="0" borderId="0"/>
  </cellStyleXfs>
  <cellXfs count="58">
    <xf numFmtId="0" fontId="0" fillId="0" borderId="0" xfId="0"/>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0" fillId="3" borderId="0" xfId="0" applyFill="1"/>
    <xf numFmtId="0" fontId="1" fillId="3" borderId="0" xfId="0" applyFont="1" applyFill="1" applyAlignment="1">
      <alignment horizontal="center"/>
    </xf>
    <xf numFmtId="0" fontId="5" fillId="3" borderId="0" xfId="0" applyFont="1" applyFill="1"/>
    <xf numFmtId="0" fontId="0" fillId="3" borderId="0" xfId="0" applyFill="1" applyAlignment="1">
      <alignment horizont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3" xfId="0" applyFont="1" applyFill="1" applyBorder="1" applyAlignment="1">
      <alignment horizontal="center" vertical="center" wrapText="1"/>
    </xf>
    <xf numFmtId="0" fontId="5" fillId="3" borderId="0" xfId="0" applyFont="1" applyFill="1" applyAlignment="1">
      <alignment horizontal="center" vertical="center"/>
    </xf>
    <xf numFmtId="0" fontId="5" fillId="3" borderId="4" xfId="0" applyFont="1" applyFill="1" applyBorder="1" applyAlignment="1">
      <alignment horizontal="center" vertical="center"/>
    </xf>
    <xf numFmtId="0" fontId="5" fillId="2" borderId="23" xfId="0" applyFont="1" applyFill="1" applyBorder="1" applyAlignment="1" applyProtection="1">
      <alignment horizontal="center" vertical="center"/>
      <protection locked="0"/>
    </xf>
    <xf numFmtId="0" fontId="5" fillId="3" borderId="2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0" fontId="1" fillId="3" borderId="0" xfId="0" applyFont="1" applyFill="1" applyAlignment="1">
      <alignment horizont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4" fillId="3" borderId="21" xfId="0" applyFont="1" applyFill="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3" fillId="3" borderId="0" xfId="0" applyFont="1" applyFill="1" applyAlignment="1">
      <alignment horizont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0" fillId="0" borderId="15" xfId="0" applyBorder="1" applyAlignment="1">
      <alignment horizontal="center" vertical="center"/>
    </xf>
    <xf numFmtId="0" fontId="0" fillId="2" borderId="17"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1">
    <cellStyle name="Normální" xfId="0" builtinId="0"/>
  </cellStyles>
  <dxfs count="4">
    <dxf>
      <font>
        <color theme="0"/>
      </font>
    </dxf>
    <dxf>
      <font>
        <color theme="0"/>
      </font>
      <fill>
        <patternFill>
          <bgColor theme="0"/>
        </patternFill>
      </fill>
    </dxf>
    <dxf>
      <font>
        <strike val="0"/>
        <color theme="0"/>
      </font>
      <fill>
        <patternFill>
          <bgColor theme="0"/>
        </patternFill>
      </fill>
    </dxf>
    <dxf>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1695450</xdr:colOff>
      <xdr:row>0</xdr:row>
      <xdr:rowOff>161925</xdr:rowOff>
    </xdr:from>
    <xdr:to>
      <xdr:col>3</xdr:col>
      <xdr:colOff>574675</xdr:colOff>
      <xdr:row>5</xdr:row>
      <xdr:rowOff>38553</xdr:rowOff>
    </xdr:to>
    <xdr:pic>
      <xdr:nvPicPr>
        <xdr:cNvPr id="2" name="Obrázek 1">
          <a:extLst>
            <a:ext uri="{FF2B5EF4-FFF2-40B4-BE49-F238E27FC236}">
              <a16:creationId xmlns:a16="http://schemas.microsoft.com/office/drawing/2014/main" id="{47042C10-F8D1-4BCE-A8CC-73A8D546905C}"/>
            </a:ext>
          </a:extLst>
        </xdr:cNvPr>
        <xdr:cNvPicPr>
          <a:picLocks noChangeAspect="1"/>
        </xdr:cNvPicPr>
      </xdr:nvPicPr>
      <xdr:blipFill rotWithShape="1">
        <a:blip xmlns:r="http://schemas.openxmlformats.org/officeDocument/2006/relationships" r:embed="rId1"/>
        <a:srcRect l="12254" r="10776"/>
        <a:stretch/>
      </xdr:blipFill>
      <xdr:spPr>
        <a:xfrm>
          <a:off x="4086225" y="161925"/>
          <a:ext cx="2546350" cy="82912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88341-1F2C-4968-8C1A-847B4168AEEF}">
  <sheetPr codeName="List1"/>
  <dimension ref="B4:K43"/>
  <sheetViews>
    <sheetView tabSelected="1" zoomScaleNormal="100" workbookViewId="0">
      <selection activeCell="B15" sqref="B15:E15"/>
    </sheetView>
  </sheetViews>
  <sheetFormatPr defaultRowHeight="15" x14ac:dyDescent="0.25"/>
  <cols>
    <col min="1" max="1" width="4.7109375" style="4" customWidth="1"/>
    <col min="2" max="2" width="31.140625" style="4" customWidth="1"/>
    <col min="3" max="3" width="55" style="4" customWidth="1"/>
    <col min="4" max="4" width="40.7109375" style="4" customWidth="1"/>
    <col min="5" max="5" width="25.7109375" style="4" customWidth="1"/>
    <col min="6" max="6" width="4.7109375" style="4" customWidth="1"/>
    <col min="7" max="7" width="12.7109375" style="4" hidden="1" customWidth="1"/>
    <col min="8" max="8" width="10.7109375" style="4" hidden="1" customWidth="1"/>
    <col min="9" max="9" width="9.140625" style="4" hidden="1" customWidth="1"/>
    <col min="10" max="10" width="10.7109375" style="4" hidden="1" customWidth="1"/>
    <col min="11" max="11" width="9.140625" style="4" hidden="1" customWidth="1"/>
    <col min="12" max="16384" width="9.140625" style="4"/>
  </cols>
  <sheetData>
    <row r="4" spans="2:7" x14ac:dyDescent="0.25">
      <c r="G4" s="4" t="s">
        <v>11</v>
      </c>
    </row>
    <row r="5" spans="2:7" x14ac:dyDescent="0.25">
      <c r="G5" s="4" t="s">
        <v>14</v>
      </c>
    </row>
    <row r="6" spans="2:7" x14ac:dyDescent="0.25">
      <c r="G6" s="4" t="s">
        <v>13</v>
      </c>
    </row>
    <row r="7" spans="2:7" ht="18.75" x14ac:dyDescent="0.3">
      <c r="B7" s="24" t="s">
        <v>0</v>
      </c>
      <c r="C7" s="24"/>
      <c r="D7" s="24"/>
      <c r="E7" s="24"/>
    </row>
    <row r="9" spans="2:7" ht="18.75" x14ac:dyDescent="0.3">
      <c r="B9" s="24" t="s">
        <v>1</v>
      </c>
      <c r="C9" s="24"/>
      <c r="D9" s="24"/>
      <c r="E9" s="24"/>
    </row>
    <row r="10" spans="2:7" ht="15" customHeight="1" thickBot="1" x14ac:dyDescent="0.35">
      <c r="B10" s="5"/>
      <c r="C10" s="5"/>
      <c r="D10" s="5"/>
      <c r="E10" s="5"/>
    </row>
    <row r="11" spans="2:7" s="6" customFormat="1" ht="24.95" customHeight="1" thickTop="1" x14ac:dyDescent="0.25">
      <c r="B11" s="31" t="s">
        <v>37</v>
      </c>
      <c r="C11" s="32"/>
      <c r="D11" s="32"/>
      <c r="E11" s="33"/>
    </row>
    <row r="12" spans="2:7" s="6" customFormat="1" ht="24.95" customHeight="1" thickBot="1" x14ac:dyDescent="0.3">
      <c r="B12" s="22" t="s">
        <v>38</v>
      </c>
      <c r="C12" s="28" t="s">
        <v>39</v>
      </c>
      <c r="D12" s="29"/>
      <c r="E12" s="30"/>
    </row>
    <row r="13" spans="2:7" ht="16.5" thickTop="1" thickBot="1" x14ac:dyDescent="0.3">
      <c r="B13" s="7"/>
      <c r="C13" s="7"/>
      <c r="D13" s="7"/>
      <c r="E13" s="7"/>
    </row>
    <row r="14" spans="2:7" ht="24.95" customHeight="1" thickTop="1" x14ac:dyDescent="0.25">
      <c r="B14" s="25" t="s">
        <v>35</v>
      </c>
      <c r="C14" s="26"/>
      <c r="D14" s="26"/>
      <c r="E14" s="27"/>
    </row>
    <row r="15" spans="2:7" ht="24.95" customHeight="1" thickBot="1" x14ac:dyDescent="0.3">
      <c r="B15" s="34" t="s">
        <v>11</v>
      </c>
      <c r="C15" s="35"/>
      <c r="D15" s="35"/>
      <c r="E15" s="36"/>
    </row>
    <row r="16" spans="2:7" ht="15.75" thickTop="1" x14ac:dyDescent="0.25">
      <c r="B16" s="41" t="str">
        <f>IF(B15="prospěch ve 3 pololetích SŠ (1. a 2. pololetí předposledního ročníku a 1. pololetí posledního ročníku)","UPOZORNĚNÍ: Formou přílohy k e-přihlášce je nutné doložit prosté kopie (skeny) vysvědčení ze střední školy za 1. pololetí posledního ročníku (lze nahradit výpisem vysvědčení) a za obě pololetí předposledního ročníku.",IF(B15="vyberte"," ",IF(B15="prospěch v rámci maturitní zkoušky","UPOZORNĚNÍ: Formou přílohy k e-přihlášce je nutné doložit prostou kopii (sken) maturitního vysvědčení do 7. 5. 2025, zároveň úředně ověřenou kopii maturitního vysvědčení je nutné doručit (osobně, nebo poštou) na studijní oddělení fakulty do 13. 6. 2025.")))</f>
        <v xml:space="preserve"> </v>
      </c>
      <c r="C16" s="41"/>
      <c r="D16" s="41"/>
      <c r="E16" s="41"/>
    </row>
    <row r="17" spans="2:11" x14ac:dyDescent="0.25">
      <c r="B17" s="41"/>
      <c r="C17" s="41"/>
      <c r="D17" s="41"/>
      <c r="E17" s="41"/>
    </row>
    <row r="18" spans="2:11" ht="15.75" thickBot="1" x14ac:dyDescent="0.3">
      <c r="H18" s="4" t="s">
        <v>8</v>
      </c>
      <c r="J18" s="4" t="s">
        <v>15</v>
      </c>
    </row>
    <row r="19" spans="2:11" ht="24.95" customHeight="1" thickTop="1" thickBot="1" x14ac:dyDescent="0.3">
      <c r="B19" s="37" t="s">
        <v>23</v>
      </c>
      <c r="C19" s="38"/>
      <c r="D19" s="9" t="s">
        <v>24</v>
      </c>
      <c r="E19" s="10" t="s">
        <v>25</v>
      </c>
      <c r="H19" s="4" t="s">
        <v>11</v>
      </c>
      <c r="I19" s="4">
        <v>0</v>
      </c>
      <c r="J19" s="4" t="s">
        <v>11</v>
      </c>
      <c r="K19" s="4">
        <v>0</v>
      </c>
    </row>
    <row r="20" spans="2:11" ht="24.95" customHeight="1" thickTop="1" x14ac:dyDescent="0.25">
      <c r="B20" s="25" t="s">
        <v>26</v>
      </c>
      <c r="C20" s="11" t="str">
        <f>IF($B$15="prospěch ve 3 pololetích SŠ (1. a 2. pololetí předposledního ročníku a 1. pololetí posledního ročníku)","v 1. pololetí předposledního ročníku SŠ",IF($B$15="prospěch v rámci maturitní zkoušky","ze všech absolvovaných částí maturitní zkoušky",IF($B$15="vyberte"," ")))</f>
        <v xml:space="preserve"> </v>
      </c>
      <c r="D20" s="2" t="s">
        <v>11</v>
      </c>
      <c r="E20" s="19">
        <f>IF($C$20="ze všech absolvovaných částí maturitní zkoušky",3*_xlfn.SWITCH(D20,$H$19,$I$19,$H$20,$I$20,$H$21,$I$21,$H$22,$I$22,$H$23,$I$23,$H$24,$I$24,$H$25,$I$25,$H$26,$I$26,$H$27,$I$27,$H$28,$I$28),IF(C20=" ",0,_xlfn.SWITCH(D20,$H$19,$I$19,$H$20,$I$20,$H$21,$I$21,$H$22,$I$22,$H$23,$I$23,$H$24,$I$24,$H$25,$I$25,$H$26,$I$26,$H$27,$I$27,$H$28,$I$28)))</f>
        <v>0</v>
      </c>
      <c r="H20" s="4" t="s">
        <v>9</v>
      </c>
      <c r="I20" s="4">
        <v>30</v>
      </c>
      <c r="J20" s="4">
        <v>1</v>
      </c>
      <c r="K20" s="4">
        <v>3</v>
      </c>
    </row>
    <row r="21" spans="2:11" ht="24.95" customHeight="1" x14ac:dyDescent="0.25">
      <c r="B21" s="39"/>
      <c r="C21" s="13" t="str">
        <f>IF($B$15="prospěch ve 3 pololetích SŠ (1. a 2. pololetí předposledního ročníku a 1. pololetí posledního ročníku)","ve 2. pololetí předposledního ročníku SŠ",IF($B$15="prospěch v rámci maturitní zkoušky"," ",IF($B$15="vyberte"," ")))</f>
        <v xml:space="preserve"> </v>
      </c>
      <c r="D21" s="1" t="s">
        <v>11</v>
      </c>
      <c r="E21" s="12">
        <f>IF($C$20="ze všech absolvovaných částí maturitní zkoušky",0*_xlfn.SWITCH(D21,$H$19,$I$19,$H$20,$I$20,$H$21,$I$21,$H$22,$I$22,$H$23,$I$23,$H$24,$I$24,$H$25,$I$25,$H$26,$I$26,$H$27,$I$27,$H$28,$I$28),IF(C21=" ",0,_xlfn.SWITCH(D21,$H$19,$I$19,$H$20,$I$20,$H$21,$I$21,$H$22,$I$22,$H$23,$I$23,$H$24,$I$24,$H$25,$I$25,$H$26,$I$26,$H$27,$I$27,$H$28,$I$28)))</f>
        <v>0</v>
      </c>
      <c r="H21" s="4" t="s">
        <v>10</v>
      </c>
      <c r="I21" s="4">
        <v>25</v>
      </c>
      <c r="J21" s="4">
        <v>2</v>
      </c>
      <c r="K21" s="4">
        <v>2</v>
      </c>
    </row>
    <row r="22" spans="2:11" ht="24.95" customHeight="1" thickBot="1" x14ac:dyDescent="0.3">
      <c r="B22" s="40"/>
      <c r="C22" s="14" t="str">
        <f>IF($B$15="prospěch ve 3 pololetích SŠ (1. a 2. pololetí předposledního ročníku a 1. pololetí posledního ročníku)","v 1. pololetí posledního ročníku SŠ",IF($B$15="prospěch v rámci maturitní zkoušky"," ",IF($B$15="vyberte"," ")))</f>
        <v xml:space="preserve"> </v>
      </c>
      <c r="D22" s="3" t="s">
        <v>11</v>
      </c>
      <c r="E22" s="15">
        <f>IF($C$20="ze všech absolvovaných částí maturitní zkoušky",0*_xlfn.SWITCH(D22,$H$19,$I$19,$H$20,$I$20,$H$21,$I$21,$H$22,$I$22,$H$23,$I$23,$H$24,$I$24,$H$25,$I$25,$H$26,$I$26,$H$27,$I$27,$H$28,$I$28),IF(C22=" ",0,_xlfn.SWITCH(D22,$H$19,$I$19,$H$20,$I$20,$H$21,$I$21,$H$22,$I$22,$H$23,$I$23,$H$24,$I$24,$H$25,$I$25,$H$26,$I$26,$H$27,$I$27,$H$28,$I$28)))</f>
        <v>0</v>
      </c>
      <c r="H22" s="4" t="s">
        <v>2</v>
      </c>
      <c r="I22" s="4">
        <v>20</v>
      </c>
      <c r="J22" s="4">
        <v>3</v>
      </c>
      <c r="K22" s="4">
        <v>1</v>
      </c>
    </row>
    <row r="23" spans="2:11" ht="24.95" customHeight="1" thickTop="1" x14ac:dyDescent="0.25">
      <c r="B23" s="25" t="s">
        <v>27</v>
      </c>
      <c r="C23" s="11" t="str">
        <f>IF($B$15="prospěch ve 3 pololetích SŠ (1. a 2. pololetí předposledního ročníku a 1. pololetí posledního ročníku)","známka v 1. pololetí předposledního ročníku SŠ",IF($B$15="prospěch v rámci maturitní zkoušky","známka v rámci maturitní zkoušky",IF($B$15="vyberte"," ")))</f>
        <v xml:space="preserve"> </v>
      </c>
      <c r="D23" s="20" t="s">
        <v>11</v>
      </c>
      <c r="E23" s="21">
        <f>IF($C$23="známka v rámci maturitní zkoušky",3*_xlfn.SWITCH(D23,$J$19,$K$19,$J$20,$K$20,$J$21,$K$21,$J$22,$K$22,$J$23,$K$23,$J$24,$K$24,$J$25,$K$25),IF(C23=" ",0,_xlfn.SWITCH(D23,$J$19,$K$19,$J$20,$K$20,$J$21,$K$21,$J$22,$K$22,$J$23,$K$23,$J$24,$K$24,$J$25,$K$25)))</f>
        <v>0</v>
      </c>
      <c r="H23" s="4" t="s">
        <v>3</v>
      </c>
      <c r="I23" s="4">
        <v>15</v>
      </c>
      <c r="J23" s="4">
        <v>4</v>
      </c>
      <c r="K23" s="4">
        <v>0</v>
      </c>
    </row>
    <row r="24" spans="2:11" ht="24.95" customHeight="1" x14ac:dyDescent="0.25">
      <c r="B24" s="39"/>
      <c r="C24" s="13" t="str">
        <f>IF($B$15="prospěch ve 3 pololetích SŠ (1. a 2. pololetí předposledního ročníku a 1. pololetí posledního ročníku)","známka ve 2. pololetí předposledního ročníku SŠ",IF($B$15="prospěch v rámci maturitní zkoušky"," ",IF($B$15="vyberte"," ")))</f>
        <v xml:space="preserve"> </v>
      </c>
      <c r="D24" s="1" t="s">
        <v>11</v>
      </c>
      <c r="E24" s="12">
        <f>IF($C$23="známka v rámci maturitní zkoušky",0*_xlfn.SWITCH(D24,$J$19,$K$19,$J$20,$K$20,$J$21,$K$21,$J$22,$K$22,$J$23,$K$23,$J$24,$K$24,$J$25,$K$25),IF(C24=" ",0,_xlfn.SWITCH(D24,$J$19,$K$19,$J$20,$K$20,$J$21,$K$21,$J$22,$K$22,$J$23,$K$23,$J$24,$K$24,$J$25,$K$25)))</f>
        <v>0</v>
      </c>
      <c r="H24" s="4" t="s">
        <v>4</v>
      </c>
      <c r="I24" s="4">
        <v>10</v>
      </c>
      <c r="J24" s="4">
        <v>5</v>
      </c>
      <c r="K24" s="4">
        <v>0</v>
      </c>
    </row>
    <row r="25" spans="2:11" ht="24.95" customHeight="1" thickBot="1" x14ac:dyDescent="0.3">
      <c r="B25" s="40"/>
      <c r="C25" s="14" t="str">
        <f>IF($B$15="prospěch ve 3 pololetích SŠ (1. a 2. pololetí předposledního ročníku a 1. pololetí posledního ročníku)"," známka v 1. pololetí posledního ročníku SŠ",IF($B$15="prospěch v rámci maturitní zkoušky"," ",IF($B$15="vyberte"," ")))</f>
        <v xml:space="preserve"> </v>
      </c>
      <c r="D25" s="3" t="s">
        <v>11</v>
      </c>
      <c r="E25" s="12">
        <f>IF($C$23="známka v rámci maturitní zkoušky",0*_xlfn.SWITCH(D25,$J$19,$K$19,$J$20,$K$20,$J$21,$K$21,$J$22,$K$22,$J$23,$K$23,$J$24,$K$24,$J$25,$K$25),IF(C25=" ",0,_xlfn.SWITCH(D25,$J$19,$K$19,$J$20,$K$20,$J$21,$K$21,$J$22,$K$22,$J$23,$K$23,$J$24,$K$24,$J$25,$K$25)))</f>
        <v>0</v>
      </c>
      <c r="H25" s="4" t="s">
        <v>5</v>
      </c>
      <c r="I25" s="4">
        <v>5</v>
      </c>
      <c r="J25" s="4" t="s">
        <v>34</v>
      </c>
      <c r="K25" s="4">
        <v>0</v>
      </c>
    </row>
    <row r="26" spans="2:11" ht="24.95" customHeight="1" thickTop="1" x14ac:dyDescent="0.25">
      <c r="B26" s="42" t="s">
        <v>28</v>
      </c>
      <c r="C26" s="23" t="s">
        <v>40</v>
      </c>
      <c r="D26" s="45"/>
      <c r="E26" s="46"/>
      <c r="H26" s="4" t="s">
        <v>6</v>
      </c>
      <c r="I26" s="4">
        <v>3</v>
      </c>
    </row>
    <row r="27" spans="2:11" ht="24.95" customHeight="1" x14ac:dyDescent="0.25">
      <c r="B27" s="43"/>
      <c r="C27" s="13" t="str">
        <f>IF($B$15="prospěch ve 3 pololetích SŠ (1. a 2. pololetí předposledního ročníku a 1. pololetí posledního ročníku)","známka v 1. pololetí předposledního ročníku SŠ",IF($B$15="prospěch v rámci maturitní zkoušky","známka v rámci maturitní zkoušky",IF($B$15="vyberte"," ")))</f>
        <v xml:space="preserve"> </v>
      </c>
      <c r="D27" s="1" t="s">
        <v>11</v>
      </c>
      <c r="E27" s="12">
        <f>IF($C$27="známka v rámci maturitní zkoušky",3*_xlfn.SWITCH(D27,$J$19,$K$19,$J$20,$K$20,$J$21,$K$21,$J$22,$K$22,$J$23,$K$23,$J$24,$K$24,$J$25,$K$25),IF(C27=" ",0,_xlfn.SWITCH(D27,$J$19,$K$19,$J$20,$K$20,$J$21,$K$21,$J$22,$K$22,$J$23,$K$23,$J$24,$K$24,$J$25,$K$25)))</f>
        <v>0</v>
      </c>
      <c r="H27" s="4" t="s">
        <v>7</v>
      </c>
      <c r="I27" s="4">
        <v>1</v>
      </c>
    </row>
    <row r="28" spans="2:11" ht="24.95" customHeight="1" x14ac:dyDescent="0.25">
      <c r="B28" s="43"/>
      <c r="C28" s="13" t="str">
        <f>IF($B$15="prospěch ve 3 pololetích SŠ (1. a 2. pololetí předposledního ročníku a 1. pololetí posledního ročníku)","známka ve 2. pololetí předposledního ročníku SŠ",IF($B$15="prospěch v rámci maturitní zkoušky"," ",IF($B$15="vyberte"," ")))</f>
        <v xml:space="preserve"> </v>
      </c>
      <c r="D28" s="1" t="s">
        <v>11</v>
      </c>
      <c r="E28" s="12">
        <f>IF($C$27="známka v rámci maturitní zkoušky",0*_xlfn.SWITCH(D28,$J$19,$K$19,$J$20,$K$20,$J$21,$K$21,$J$22,$K$22,$J$23,$K$23,$J$24,$K$24,$J$25,$K$25),IF(C28=" ",0,_xlfn.SWITCH(D28,$J$19,$K$19,$J$20,$K$20,$J$21,$K$21,$J$22,$K$22,$J$23,$K$23,$J$24,$K$24,$J$25,$K$25)))</f>
        <v>0</v>
      </c>
      <c r="H28" s="4" t="s">
        <v>12</v>
      </c>
      <c r="I28" s="4">
        <v>0</v>
      </c>
    </row>
    <row r="29" spans="2:11" ht="24.95" customHeight="1" thickBot="1" x14ac:dyDescent="0.3">
      <c r="B29" s="44"/>
      <c r="C29" s="14" t="str">
        <f>IF($B$15="prospěch ve 3 pololetích SŠ (1. a 2. pololetí předposledního ročníku a 1. pololetí posledního ročníku)"," známka v 1. pololetí posledního ročníku SŠ",IF($B$15="prospěch v rámci maturitní zkoušky"," ",IF($B$15="vyberte"," ")))</f>
        <v xml:space="preserve"> </v>
      </c>
      <c r="D29" s="3" t="s">
        <v>11</v>
      </c>
      <c r="E29" s="12">
        <f>IF($C$27="známka v rámci maturitní zkoušky",0*_xlfn.SWITCH(D29,$J$19,$K$19,$J$20,$K$20,$J$21,$K$21,$J$22,$K$22,$J$23,$K$23,$J$24,$K$24,$J$25,$K$25),IF(C29=" ",0,_xlfn.SWITCH(D29,$J$19,$K$19,$J$20,$K$20,$J$21,$K$21,$J$22,$K$22,$J$23,$K$23,$J$24,$K$24,$J$25,$K$25)))</f>
        <v>0</v>
      </c>
    </row>
    <row r="30" spans="2:11" ht="24.95" customHeight="1" thickTop="1" x14ac:dyDescent="0.25">
      <c r="B30" s="16" t="s">
        <v>29</v>
      </c>
      <c r="C30" s="23" t="s">
        <v>41</v>
      </c>
      <c r="D30" s="49"/>
      <c r="E30" s="50"/>
    </row>
    <row r="31" spans="2:11" ht="24.95" customHeight="1" x14ac:dyDescent="0.25">
      <c r="B31" s="51" t="s">
        <v>31</v>
      </c>
      <c r="C31" s="13" t="str">
        <f>IF($B$15="prospěch ve 3 pololetích SŠ (1. a 2. pololetí předposledního ročníku a 1. pololetí posledního ročníku)","známka v 1. pololetí předposledního ročníku SŠ",IF($B$15="prospěch v rámci maturitní zkoušky","známka v rámci maturitní zkoušky",IF($B$15="vyberte"," ")))</f>
        <v xml:space="preserve"> </v>
      </c>
      <c r="D31" s="1" t="s">
        <v>11</v>
      </c>
      <c r="E31" s="12">
        <f>IF($C$31="známka v rámci maturitní zkoušky",3*_xlfn.SWITCH(D31,$J$19,$K$19,$J$20,$K$20,$J$21,$K$21,$J$22,$K$22,$J$23,$K$23,$J$24,$K$24,$J$25,$K$25),IF(C31=" ",0,_xlfn.SWITCH(D31,$J$19,$K$19,$J$20,$K$20,$J$21,$K$21,$J$22,$K$22,$J$23,$K$23,$J$24,$K$24,$J$25,$K$25)))</f>
        <v>0</v>
      </c>
    </row>
    <row r="32" spans="2:11" ht="24.95" customHeight="1" x14ac:dyDescent="0.25">
      <c r="B32" s="51"/>
      <c r="C32" s="13" t="str">
        <f>IF($B$15="prospěch ve 3 pololetích SŠ (1. a 2. pololetí předposledního ročníku a 1. pololetí posledního ročníku)","známka ve 2. pololetí předposledního ročníku SŠ",IF($B$15="prospěch v rámci maturitní zkoušky"," ",IF($B$15="vyberte"," ")))</f>
        <v xml:space="preserve"> </v>
      </c>
      <c r="D32" s="1" t="s">
        <v>11</v>
      </c>
      <c r="E32" s="12">
        <f>IF($C$31="známka v rámci maturitní zkoušky",0*_xlfn.SWITCH(D32,$J$19,$K$19,$J$20,$K$20,$J$21,$K$21,$J$22,$K$22,$J$23,$K$23,$J$24,$K$24,$J$25,$K$25),IF(C32=" ",0,_xlfn.SWITCH(D32,$J$19,$K$19,$J$20,$K$20,$J$21,$K$21,$J$22,$K$22,$J$23,$K$23,$J$24,$K$24,$J$25,$K$25)))</f>
        <v>0</v>
      </c>
      <c r="H32" s="4" t="s">
        <v>16</v>
      </c>
      <c r="J32" s="4" t="s">
        <v>21</v>
      </c>
    </row>
    <row r="33" spans="2:11" ht="24.95" customHeight="1" thickBot="1" x14ac:dyDescent="0.3">
      <c r="B33" s="52"/>
      <c r="C33" s="14" t="str">
        <f>IF($B$15="prospěch ve 3 pololetích SŠ (1. a 2. pololetí předposledního ročníku a 1. pololetí posledního ročníku)"," známka v 1. pololetí posledního ročníku SŠ",IF($B$15="prospěch v rámci maturitní zkoušky"," ",IF($B$15="vyberte"," ")))</f>
        <v xml:space="preserve"> </v>
      </c>
      <c r="D33" s="3" t="s">
        <v>11</v>
      </c>
      <c r="E33" s="12">
        <f>IF($C$31="známka v rámci maturitní zkoušky",0*_xlfn.SWITCH(D33,$J$19,$K$19,$J$20,$K$20,$J$21,$K$21,$J$22,$K$22,$J$23,$K$23,$J$24,$K$24,$J$25,$K$25),IF(C33=" ",0,_xlfn.SWITCH(D33,$J$19,$K$19,$J$20,$K$20,$J$21,$K$21,$J$22,$K$22,$J$23,$K$23,$J$24,$K$24,$J$25,$K$25)))</f>
        <v>0</v>
      </c>
      <c r="H33" s="4" t="s">
        <v>11</v>
      </c>
      <c r="I33" s="4">
        <v>0</v>
      </c>
      <c r="J33" s="4" t="s">
        <v>11</v>
      </c>
      <c r="K33" s="4">
        <v>0</v>
      </c>
    </row>
    <row r="34" spans="2:11" ht="24.95" customHeight="1" thickTop="1" x14ac:dyDescent="0.25">
      <c r="B34" s="17" t="s">
        <v>30</v>
      </c>
      <c r="C34" s="23" t="s">
        <v>41</v>
      </c>
      <c r="D34" s="49"/>
      <c r="E34" s="50"/>
      <c r="H34" s="4" t="s">
        <v>17</v>
      </c>
      <c r="I34" s="4">
        <v>15</v>
      </c>
      <c r="J34" s="4" t="s">
        <v>20</v>
      </c>
      <c r="K34" s="4">
        <v>15</v>
      </c>
    </row>
    <row r="35" spans="2:11" ht="24.95" customHeight="1" x14ac:dyDescent="0.25">
      <c r="B35" s="51" t="s">
        <v>33</v>
      </c>
      <c r="C35" s="13" t="str">
        <f>IF($B$15="prospěch ve 3 pololetích SŠ (1. a 2. pololetí předposledního ročníku a 1. pololetí posledního ročníku)","známka v 1. pololetí předposledního ročníku SŠ",IF($B$15="prospěch v rámci maturitní zkoušky","známka v rámci maturitní zkoušky",IF($B$15="vyberte"," ")))</f>
        <v xml:space="preserve"> </v>
      </c>
      <c r="D35" s="1" t="s">
        <v>11</v>
      </c>
      <c r="E35" s="12">
        <f>IF($C$35="známka v rámci maturitní zkoušky",3*_xlfn.SWITCH(D35,$J$19,$K$19,$J$20,$K$20,$J$21,$K$21,$J$22,$K$22,$J$23,$K$23,$J$24,$K$24,$J$25,$K$25),IF(C35=" ",0,_xlfn.SWITCH(D35,$J$19,$K$19,$J$20,$K$20,$J$21,$K$21,$J$22,$K$22,$J$23,$K$23,$J$24,$K$24,$J$25,$K$25)))</f>
        <v>0</v>
      </c>
      <c r="H35" s="4" t="s">
        <v>18</v>
      </c>
      <c r="I35" s="4">
        <v>10</v>
      </c>
      <c r="J35" s="4" t="s">
        <v>19</v>
      </c>
      <c r="K35" s="4">
        <v>0</v>
      </c>
    </row>
    <row r="36" spans="2:11" ht="24.95" customHeight="1" x14ac:dyDescent="0.25">
      <c r="B36" s="51"/>
      <c r="C36" s="13" t="str">
        <f>IF($B$15="prospěch ve 3 pololetích SŠ (1. a 2. pololetí předposledního ročníku a 1. pololetí posledního ročníku)","známka ve 2. pololetí předposledního ročníku SŠ",IF($B$15="prospěch v rámci maturitní zkoušky"," ",IF($B$15="vyberte"," ")))</f>
        <v xml:space="preserve"> </v>
      </c>
      <c r="D36" s="1" t="s">
        <v>11</v>
      </c>
      <c r="E36" s="12">
        <f>IF($C$35="známka v rámci maturitní zkoušky",0*_xlfn.SWITCH(D36,$J$19,$K$19,$J$20,$K$20,$J$21,$K$21,$J$22,$K$22,$J$23,$K$23,$J$24,$K$24,$J$25,$K$25),IF(C36=" ",0,_xlfn.SWITCH(D36,$J$19,$K$19,$J$20,$K$20,$J$21,$K$21,$J$22,$K$22,$J$23,$K$23,$J$24,$K$24,$J$25,$K$25)))</f>
        <v>0</v>
      </c>
      <c r="H36" s="4" t="s">
        <v>19</v>
      </c>
      <c r="I36" s="4">
        <v>0</v>
      </c>
    </row>
    <row r="37" spans="2:11" ht="24.95" customHeight="1" thickBot="1" x14ac:dyDescent="0.3">
      <c r="B37" s="52"/>
      <c r="C37" s="14" t="str">
        <f>IF($B$15="prospěch ve 3 pololetích SŠ (1. a 2. pololetí předposledního ročníku a 1. pololetí posledního ročníku)"," známka v 1. pololetí posledního ročníku SŠ",IF($B$15="prospěch v rámci maturitní zkoušky"," ",IF($B$15="vyberte"," ")))</f>
        <v xml:space="preserve"> </v>
      </c>
      <c r="D37" s="3" t="s">
        <v>11</v>
      </c>
      <c r="E37" s="12">
        <f>IF($C$35="známka v rámci maturitní zkoušky",0*_xlfn.SWITCH(D37,$J$19,$K$19,$J$20,$K$20,$J$21,$K$21,$J$22,$K$22,$J$23,$K$23,$J$24,$K$24,$J$25,$K$25),IF(C37=" ",0,_xlfn.SWITCH(D37,$J$19,$K$19,$J$20,$K$20,$J$21,$K$21,$J$22,$K$22,$J$23,$K$23,$J$24,$K$24,$J$25,$K$25)))</f>
        <v>0</v>
      </c>
    </row>
    <row r="38" spans="2:11" ht="24.95" customHeight="1" thickTop="1" x14ac:dyDescent="0.25">
      <c r="B38" s="25" t="s">
        <v>32</v>
      </c>
      <c r="C38" s="26"/>
      <c r="D38" s="49" t="s">
        <v>11</v>
      </c>
      <c r="E38" s="53">
        <f>_xlfn.SWITCH(D38,$H$33,$I$33,$H$34,$I$34,$H$35,$I$35,$H$36,$I$36)</f>
        <v>0</v>
      </c>
    </row>
    <row r="39" spans="2:11" ht="24.95" customHeight="1" thickBot="1" x14ac:dyDescent="0.3">
      <c r="B39" s="47" t="str">
        <f>IF(D38="vyberte"," ",IF(D38="B2 a vyšší","UPOZORNĚNÍ: Formou přílohy k e-přihlášce je nutné doložit prostou kopii (sken) certifikátu.",IF(D38="B1","UPOZORNĚNÍ: Formou přílohy k e-přihlášce je nutné doložit prostou kopii (sken) certifikátu.",IF(D38="ne"," "))))</f>
        <v xml:space="preserve"> </v>
      </c>
      <c r="C39" s="55"/>
      <c r="D39" s="35"/>
      <c r="E39" s="54"/>
    </row>
    <row r="40" spans="2:11" ht="24.95" customHeight="1" thickTop="1" x14ac:dyDescent="0.25">
      <c r="B40" s="56" t="s">
        <v>36</v>
      </c>
      <c r="C40" s="57"/>
      <c r="D40" s="49" t="s">
        <v>11</v>
      </c>
      <c r="E40" s="53">
        <f>_xlfn.SWITCH(D40,$J$33,$K$33,$J$34,$K$34,$J$35,$K$35)</f>
        <v>0</v>
      </c>
    </row>
    <row r="41" spans="2:11" ht="24.95" customHeight="1" thickBot="1" x14ac:dyDescent="0.3">
      <c r="B41" s="47" t="str">
        <f>IF(D40="vyberte"," ",IF(D40="ano","UPOZORNĚNÍ: Formou přílohy k e-přihlášce je nutné doložit prostou kopii (sken) potvrzení.",IF(D40="ne"," ")))</f>
        <v xml:space="preserve"> </v>
      </c>
      <c r="C41" s="48"/>
      <c r="D41" s="35"/>
      <c r="E41" s="54"/>
    </row>
    <row r="42" spans="2:11" ht="24.95" customHeight="1" thickTop="1" thickBot="1" x14ac:dyDescent="0.3">
      <c r="B42" s="18"/>
      <c r="C42" s="18"/>
      <c r="D42" s="8" t="s">
        <v>22</v>
      </c>
      <c r="E42" s="10">
        <f>SUM(E20:E25)+SUM(E27:E29)+SUM(E31:E33)+SUM(E35:E41)</f>
        <v>0</v>
      </c>
    </row>
    <row r="43" spans="2:11" ht="15.75" thickTop="1" x14ac:dyDescent="0.25"/>
  </sheetData>
  <sheetProtection algorithmName="SHA-512" hashValue="HUCSWQiVdYZJsEVY4yYdrzYOna/DiflH6VWqZghaustaHrlTbzAT57kUm4k7RK9vDjRldEGH8BmiHkLdCxTyJQ==" saltValue="aflNFGCAHGYg3dmKuLF8Zw==" spinCount="100000" sheet="1" objects="1" scenarios="1" selectLockedCells="1"/>
  <dataConsolidate/>
  <mergeCells count="24">
    <mergeCell ref="B26:B29"/>
    <mergeCell ref="D26:E26"/>
    <mergeCell ref="B41:C41"/>
    <mergeCell ref="D30:E30"/>
    <mergeCell ref="B31:B33"/>
    <mergeCell ref="D34:E34"/>
    <mergeCell ref="B38:C38"/>
    <mergeCell ref="D38:D39"/>
    <mergeCell ref="E38:E39"/>
    <mergeCell ref="B39:C39"/>
    <mergeCell ref="B35:B37"/>
    <mergeCell ref="B40:C40"/>
    <mergeCell ref="D40:D41"/>
    <mergeCell ref="E40:E41"/>
    <mergeCell ref="B15:E15"/>
    <mergeCell ref="B19:C19"/>
    <mergeCell ref="B20:B22"/>
    <mergeCell ref="B23:B25"/>
    <mergeCell ref="B16:E17"/>
    <mergeCell ref="B9:E9"/>
    <mergeCell ref="B7:E7"/>
    <mergeCell ref="B14:E14"/>
    <mergeCell ref="C12:E12"/>
    <mergeCell ref="B11:E11"/>
  </mergeCells>
  <conditionalFormatting sqref="B13:E13 B14:B16">
    <cfRule type="expression" dxfId="3" priority="4">
      <formula>B13&lt;&gt;""</formula>
    </cfRule>
  </conditionalFormatting>
  <conditionalFormatting sqref="D21:D22 D24:D25 D28:D29 D32:D33 D36:D37">
    <cfRule type="expression" dxfId="2" priority="3">
      <formula>$C$20="ze všech absolvovaných částí maturitní zkoušky"</formula>
    </cfRule>
  </conditionalFormatting>
  <conditionalFormatting sqref="D20:E37">
    <cfRule type="expression" dxfId="1" priority="1">
      <formula>$B$15="vyberte"</formula>
    </cfRule>
  </conditionalFormatting>
  <conditionalFormatting sqref="E21:E22 E24:E25 E28:E29 E32:E33 E36:E37">
    <cfRule type="expression" dxfId="0" priority="2">
      <formula>$C$20="ze všech absolvovaných částí maturitní zkoušky"</formula>
    </cfRule>
  </conditionalFormatting>
  <dataValidations count="7">
    <dataValidation type="list" allowBlank="1" showInputMessage="1" showErrorMessage="1" sqref="D20:D22" xr:uid="{DE0B2E45-E7D0-4867-A193-677837F7FEFE}">
      <formula1>$H$19:$H$28</formula1>
    </dataValidation>
    <dataValidation errorStyle="warning" showInputMessage="1" showErrorMessage="1" errorTitle="Pozor" error="Tato kolonka musí být vyplněna." sqref="B13:E14" xr:uid="{C682BBA5-C9F7-4BCA-84FA-B18D2E13BB12}"/>
    <dataValidation type="list" errorStyle="warning" showInputMessage="1" showErrorMessage="1" errorTitle="Pozor" error="Tato kolonka musí být vyplněna." sqref="B15:E15" xr:uid="{E400DF92-C0B7-406B-B8FD-853A34522F50}">
      <formula1>$G$4:$G$6</formula1>
    </dataValidation>
    <dataValidation type="list" allowBlank="1" showInputMessage="1" showErrorMessage="1" sqref="D31:D33 D35:D37 D27:D29 D23:D25" xr:uid="{256CB3D6-2062-4867-9088-897B8468D038}">
      <formula1>$J$19:$J$25</formula1>
    </dataValidation>
    <dataValidation type="list" allowBlank="1" showInputMessage="1" showErrorMessage="1" sqref="D38" xr:uid="{15225455-A4BD-4838-AC2E-E5F8E78D7C19}">
      <formula1>$H$33:$H$36</formula1>
    </dataValidation>
    <dataValidation type="list" allowBlank="1" showInputMessage="1" showErrorMessage="1" sqref="D40" xr:uid="{9431C5BB-5111-4179-8E67-F343D40CEF62}">
      <formula1>$J$33:$J$35</formula1>
    </dataValidation>
    <dataValidation type="textLength" operator="greaterThan" showInputMessage="1" showErrorMessage="1" errorTitle="Upozornění" error="Jméno a příjmení je nutné vyplnit." promptTitle="Vyplňte Vaše jméno a příjmení." sqref="C12:E12" xr:uid="{24651C72-D7F6-4E95-B5FE-9661A94AF535}">
      <formula1>1</formula1>
    </dataValidation>
  </dataValidations>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Kopáček</dc:creator>
  <cp:lastModifiedBy>Miroslav Kopáček</cp:lastModifiedBy>
  <cp:lastPrinted>2024-12-14T08:12:48Z</cp:lastPrinted>
  <dcterms:created xsi:type="dcterms:W3CDTF">2024-12-14T07:43:06Z</dcterms:created>
  <dcterms:modified xsi:type="dcterms:W3CDTF">2025-03-09T17:22:34Z</dcterms:modified>
</cp:coreProperties>
</file>